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ntoh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<sst xmlns="http://schemas.openxmlformats.org/spreadsheetml/2006/main" count="22" uniqueCount="22">
  <si>
    <t xml:space="preserve">Komponen (Rina, TK/0, kategori A)</t>
  </si>
  <si>
    <t xml:space="preserve">Rupiah</t>
  </si>
  <si>
    <t xml:space="preserve">Gaji pokok</t>
  </si>
  <si>
    <t xml:space="preserve">Tunjangan tetap</t>
  </si>
  <si>
    <t xml:space="preserve">JKK 0,24% (dibayar pemberi kerja)</t>
  </si>
  <si>
    <t xml:space="preserve">JKM 0,3% (dibayar pemberi kerja)</t>
  </si>
  <si>
    <t xml:space="preserve">BPJS Kesehatan 4% (dibayar pemberi kerja)</t>
  </si>
  <si>
    <t xml:space="preserve">Penghasilan bruto sebulan</t>
  </si>
  <si>
    <t xml:space="preserve">Tarif TER kategori A (7.500.001–8.550.000)</t>
  </si>
  <si>
    <t xml:space="preserve">PPh 21 per bulan (Januari–November)</t>
  </si>
  <si>
    <t xml:space="preserve">Total dipotong Januari–November</t>
  </si>
  <si>
    <t xml:space="preserve">HITUNG ULANG DESEMBER (tarif Pasal 17)</t>
  </si>
  <si>
    <t xml:space="preserve">Penghasilan bruto setahun</t>
  </si>
  <si>
    <t xml:space="preserve">Biaya jabatan 5% (maks Rp6.000.000)</t>
  </si>
  <si>
    <t xml:space="preserve">Iuran JHT 2% + JP 1% bagian karyawan setahun</t>
  </si>
  <si>
    <t xml:space="preserve">Penghasilan neto setahun</t>
  </si>
  <si>
    <t xml:space="preserve">PTKP TK/0</t>
  </si>
  <si>
    <t xml:space="preserve">PKP (dibulatkan ke bawah ribuan)</t>
  </si>
  <si>
    <t xml:space="preserve">PPh 21 setahun (tarif Pasal 17)</t>
  </si>
  <si>
    <t xml:space="preserve">PPh 21 Desember</t>
  </si>
  <si>
    <t xml:space="preserve">Cek: Januari–November + Desember</t>
  </si>
  <si>
    <t xml:space="preserve">Sumber: CONTOH: PPh 21 TER Januari–November + hitung ulang Desember (Rina, TK/0, data fiktif). Contoh dari templateusaha.my.id. Sel kuning = isian; sel lain berisi rumus.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</si>
</sst>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0.0%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mbria"/>
      <family val="0"/>
      <charset val="1"/>
    </font>
    <font>
      <i val="true"/>
      <sz val="11"/>
      <color rgb="FF666666"/>
      <name val="Cambri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3F1EE"/>
        <bgColor rgb="FFCCFFFF"/>
      </patternFill>
    </fill>
    <fill>
      <patternFill patternType="solid">
        <fgColor rgb="FFFFF7D6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7D6"/>
      <rgbColor rgb="FFE3F1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42"/>
    <col collapsed="false" customWidth="true" hidden="false" outlineLevel="0" max="2" min="2" style="0" width="10"/>
  </cols>
  <sheetData>
    <row r="1" customFormat="false" ht="15" hidden="false" customHeight="false" outlineLevel="0" collapsed="false">
      <c r="A1" s="1" t="s">
        <v>0</v>
      </c>
      <c r="B1" s="1" t="s">
        <v>1</v>
      </c>
    </row>
    <row r="2" customFormat="false" ht="15" hidden="false" customHeight="false" outlineLevel="0" collapsed="false">
      <c r="A2" s="2" t="s">
        <v>2</v>
      </c>
      <c r="B2" s="3" t="n">
        <v>7500000</v>
      </c>
    </row>
    <row r="3" customFormat="false" ht="15" hidden="false" customHeight="false" outlineLevel="0" collapsed="false">
      <c r="A3" s="2" t="s">
        <v>3</v>
      </c>
      <c r="B3" s="3" t="n">
        <v>500000</v>
      </c>
    </row>
    <row r="4" customFormat="false" ht="15" hidden="false" customHeight="false" outlineLevel="0" collapsed="false">
      <c r="A4" s="2" t="s">
        <v>4</v>
      </c>
      <c r="B4" s="4" t="n">
        <f aca="false">ROUND((B2+B3)*0.0024,0)</f>
        <v>19200</v>
      </c>
    </row>
    <row r="5" customFormat="false" ht="15" hidden="false" customHeight="false" outlineLevel="0" collapsed="false">
      <c r="A5" s="2" t="s">
        <v>5</v>
      </c>
      <c r="B5" s="4" t="n">
        <f aca="false">ROUND((B2+B3)*0.003,0)</f>
        <v>24000</v>
      </c>
    </row>
    <row r="6" customFormat="false" ht="15" hidden="false" customHeight="false" outlineLevel="0" collapsed="false">
      <c r="A6" s="2" t="s">
        <v>6</v>
      </c>
      <c r="B6" s="4" t="n">
        <f aca="false">ROUND(MIN(B2+B3,12000000)*0.04,0)</f>
        <v>320000</v>
      </c>
    </row>
    <row r="7" customFormat="false" ht="15" hidden="false" customHeight="false" outlineLevel="0" collapsed="false">
      <c r="A7" s="1" t="s">
        <v>7</v>
      </c>
      <c r="B7" s="5" t="n">
        <f aca="false">SUM(B2:B6)</f>
        <v>8363200</v>
      </c>
    </row>
    <row r="8" customFormat="false" ht="15" hidden="false" customHeight="false" outlineLevel="0" collapsed="false">
      <c r="A8" s="2" t="s">
        <v>8</v>
      </c>
      <c r="B8" s="6" t="n">
        <v>0.015</v>
      </c>
    </row>
    <row r="9" customFormat="false" ht="15" hidden="false" customHeight="false" outlineLevel="0" collapsed="false">
      <c r="A9" s="2" t="s">
        <v>9</v>
      </c>
      <c r="B9" s="4" t="n">
        <f aca="false">ROUND(B7*B8,0)</f>
        <v>125448</v>
      </c>
    </row>
    <row r="10" customFormat="false" ht="15" hidden="false" customHeight="false" outlineLevel="0" collapsed="false">
      <c r="A10" s="2" t="s">
        <v>10</v>
      </c>
      <c r="B10" s="4" t="n">
        <f aca="false">B9*11</f>
        <v>1379928</v>
      </c>
    </row>
    <row r="12" customFormat="false" ht="15" hidden="false" customHeight="false" outlineLevel="0" collapsed="false">
      <c r="A12" s="1" t="s">
        <v>11</v>
      </c>
      <c r="B12" s="1"/>
    </row>
    <row r="13" customFormat="false" ht="15" hidden="false" customHeight="false" outlineLevel="0" collapsed="false">
      <c r="A13" s="2" t="s">
        <v>12</v>
      </c>
      <c r="B13" s="4" t="n">
        <f aca="false">B7*12</f>
        <v>100358400</v>
      </c>
    </row>
    <row r="14" customFormat="false" ht="15" hidden="false" customHeight="false" outlineLevel="0" collapsed="false">
      <c r="A14" s="2" t="s">
        <v>13</v>
      </c>
      <c r="B14" s="4" t="n">
        <f aca="false">MIN(ROUND(B13*0.05,0),6000000)</f>
        <v>5017920</v>
      </c>
    </row>
    <row r="15" customFormat="false" ht="15" hidden="false" customHeight="false" outlineLevel="0" collapsed="false">
      <c r="A15" s="2" t="s">
        <v>14</v>
      </c>
      <c r="B15" s="4" t="n">
        <f aca="false">ROUND((B2+B3)*0.03,0)*12</f>
        <v>2880000</v>
      </c>
    </row>
    <row r="16" customFormat="false" ht="15" hidden="false" customHeight="false" outlineLevel="0" collapsed="false">
      <c r="A16" s="2" t="s">
        <v>15</v>
      </c>
      <c r="B16" s="4" t="n">
        <f aca="false">B13-B14-B15</f>
        <v>92460480</v>
      </c>
    </row>
    <row r="17" customFormat="false" ht="15" hidden="false" customHeight="false" outlineLevel="0" collapsed="false">
      <c r="A17" s="2" t="s">
        <v>16</v>
      </c>
      <c r="B17" s="3" t="n">
        <v>54000000</v>
      </c>
    </row>
    <row r="18" customFormat="false" ht="15" hidden="false" customHeight="false" outlineLevel="0" collapsed="false">
      <c r="A18" s="2" t="s">
        <v>17</v>
      </c>
      <c r="B18" s="4" t="n">
        <f aca="false">MAX(0,ROUNDDOWN(B16-B17,-3))</f>
        <v>38460000</v>
      </c>
    </row>
    <row r="19" customFormat="false" ht="15" hidden="false" customHeight="false" outlineLevel="0" collapsed="false">
      <c r="A19" s="2" t="s">
        <v>18</v>
      </c>
      <c r="B19" s="4" t="n">
        <f aca="false">ROUND(MIN(B18,60000000)*0.05+MAX(0,MIN(B18,250000000)-60000000)*0.15+MAX(0,MIN(B18,500000000)-250000000)*0.25+MAX(0,MIN(B18,5000000000)-500000000)*0.3+MAX(0,B18-5000000000)*0.35,0)</f>
        <v>1923000</v>
      </c>
    </row>
    <row r="20" customFormat="false" ht="15" hidden="false" customHeight="false" outlineLevel="0" collapsed="false">
      <c r="A20" s="1" t="s">
        <v>19</v>
      </c>
      <c r="B20" s="5" t="n">
        <f aca="false">B19-B10</f>
        <v>543072</v>
      </c>
    </row>
    <row r="21" customFormat="false" ht="15" hidden="false" customHeight="false" outlineLevel="0" collapsed="false">
      <c r="A21" s="2" t="s">
        <v>20</v>
      </c>
      <c r="B21" s="4" t="n">
        <f aca="false">B10+B20</f>
        <v>1923000</v>
      </c>
    </row>
    <row r="23" customFormat="false" ht="15" hidden="false" customHeight="false" outlineLevel="0" collapsed="false">
      <c r="A23" s="7" t="s">
        <v>21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2026-11-03T03:36:14Z</dcterms:created>
  <dc:creator>openpyxl</dc:creator>
  <dc:description/>
  <dc:language>en-US</dc:language>
  <cp:lastModifiedBy/>
  <dcterms:modified xsi:type="dcterms:W3CDTF">2026-11-03T03:36:14Z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